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清单" sheetId="1" state="visible" r:id="rId1"/>
    <sheet xmlns:r="http://schemas.openxmlformats.org/officeDocument/2006/relationships" name="报价测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8a4b12"/>
      </patternFill>
    </fill>
    <fill>
      <patternFill patternType="solid">
        <fgColor rgb="00fdf3e5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7" customWidth="1" min="4" max="4"/>
    <col width="9" customWidth="1" min="5" max="5"/>
    <col width="9" customWidth="1" min="6" max="6"/>
    <col width="8" customWidth="1" min="7" max="7"/>
    <col width="11" customWidth="1" min="8" max="8"/>
  </cols>
  <sheetData>
    <row r="1" ht="28" customHeight="1">
      <c r="A1" s="1" t="inlineStr">
        <is>
          <t>产品BOM材料清单与成本自动核算（示例：三人位沙发）</t>
        </is>
      </c>
    </row>
    <row r="2">
      <c r="A2" s="2" t="inlineStr">
        <is>
          <t>层级</t>
        </is>
      </c>
      <c r="B2" s="2" t="inlineStr">
        <is>
          <t>物料名称</t>
        </is>
      </c>
      <c r="C2" s="2" t="inlineStr">
        <is>
          <t>规格</t>
        </is>
      </c>
      <c r="D2" s="2" t="inlineStr">
        <is>
          <t>单位</t>
        </is>
      </c>
      <c r="E2" s="2" t="inlineStr">
        <is>
          <t>单件用量</t>
        </is>
      </c>
      <c r="F2" s="2" t="inlineStr">
        <is>
          <t>单价</t>
        </is>
      </c>
      <c r="G2" s="2" t="inlineStr">
        <is>
          <t>损耗率</t>
        </is>
      </c>
      <c r="H2" s="2" t="inlineStr">
        <is>
          <t>小计成本</t>
        </is>
      </c>
    </row>
    <row r="3">
      <c r="A3" s="3" t="inlineStr">
        <is>
          <t>1</t>
        </is>
      </c>
      <c r="B3" s="3" t="inlineStr">
        <is>
          <t>主面料</t>
        </is>
      </c>
      <c r="C3" s="4" t="inlineStr">
        <is>
          <t>科技布 120cm幅宽</t>
        </is>
      </c>
      <c r="D3" s="4" t="inlineStr">
        <is>
          <t>m</t>
        </is>
      </c>
      <c r="E3" s="4" t="inlineStr">
        <is>
          <t>12.5</t>
        </is>
      </c>
      <c r="F3" s="4" t="n">
        <v>38</v>
      </c>
      <c r="G3" s="4" t="n">
        <v>0.05</v>
      </c>
      <c r="H3" s="4">
        <f>E3*F3*(1+G3)</f>
        <v/>
      </c>
    </row>
    <row r="4">
      <c r="A4" s="3" t="inlineStr">
        <is>
          <t>1</t>
        </is>
      </c>
      <c r="B4" s="3" t="inlineStr">
        <is>
          <t>海绵-座包</t>
        </is>
      </c>
      <c r="C4" s="4" t="inlineStr">
        <is>
          <t>40密度高回弹</t>
        </is>
      </c>
      <c r="D4" s="4" t="inlineStr">
        <is>
          <t>kg</t>
        </is>
      </c>
      <c r="E4" s="4" t="inlineStr">
        <is>
          <t>4.2</t>
        </is>
      </c>
      <c r="F4" s="4" t="n">
        <v>22</v>
      </c>
      <c r="G4" s="4" t="n">
        <v>0.02</v>
      </c>
      <c r="H4" s="4">
        <f>E4*F4*(1+G4)</f>
        <v/>
      </c>
    </row>
    <row r="5">
      <c r="A5" s="3" t="inlineStr">
        <is>
          <t>1</t>
        </is>
      </c>
      <c r="B5" s="3" t="inlineStr">
        <is>
          <t>海绵-靠背</t>
        </is>
      </c>
      <c r="C5" s="4" t="inlineStr">
        <is>
          <t>30密度</t>
        </is>
      </c>
      <c r="D5" s="4" t="inlineStr">
        <is>
          <t>kg</t>
        </is>
      </c>
      <c r="E5" s="4" t="inlineStr">
        <is>
          <t>2.0</t>
        </is>
      </c>
      <c r="F5" s="4" t="n">
        <v>18</v>
      </c>
      <c r="G5" s="4" t="n">
        <v>0.02</v>
      </c>
      <c r="H5" s="4">
        <f>E5*F5*(1+G5)</f>
        <v/>
      </c>
    </row>
    <row r="6">
      <c r="A6" s="3" t="inlineStr">
        <is>
          <t>1</t>
        </is>
      </c>
      <c r="B6" s="3" t="inlineStr">
        <is>
          <t>木架</t>
        </is>
      </c>
      <c r="C6" s="4" t="inlineStr">
        <is>
          <t>烘干实木框架</t>
        </is>
      </c>
      <c r="D6" s="4" t="inlineStr">
        <is>
          <t>套</t>
        </is>
      </c>
      <c r="E6" s="4" t="inlineStr">
        <is>
          <t>1</t>
        </is>
      </c>
      <c r="F6" s="4" t="n">
        <v>260</v>
      </c>
      <c r="G6" s="4" t="n">
        <v>0</v>
      </c>
      <c r="H6" s="4">
        <f>E6*F6*(1+G6)</f>
        <v/>
      </c>
    </row>
    <row r="7">
      <c r="A7" s="3" t="inlineStr">
        <is>
          <t>1</t>
        </is>
      </c>
      <c r="B7" s="3" t="inlineStr">
        <is>
          <t>弹簧包</t>
        </is>
      </c>
      <c r="C7" s="4" t="inlineStr">
        <is>
          <t>布袋簧</t>
        </is>
      </c>
      <c r="D7" s="4" t="inlineStr">
        <is>
          <t>套</t>
        </is>
      </c>
      <c r="E7" s="4" t="inlineStr">
        <is>
          <t>3</t>
        </is>
      </c>
      <c r="F7" s="4" t="n">
        <v>85</v>
      </c>
      <c r="G7" s="4" t="n">
        <v>0</v>
      </c>
      <c r="H7" s="4">
        <f>E7*F7*(1+G7)</f>
        <v/>
      </c>
    </row>
    <row r="8">
      <c r="A8" s="3" t="inlineStr">
        <is>
          <t>1</t>
        </is>
      </c>
      <c r="B8" s="3" t="inlineStr">
        <is>
          <t>五金脚</t>
        </is>
      </c>
      <c r="C8" s="4" t="inlineStr">
        <is>
          <t>不锈钢</t>
        </is>
      </c>
      <c r="D8" s="4" t="inlineStr">
        <is>
          <t>个</t>
        </is>
      </c>
      <c r="E8" s="4" t="inlineStr">
        <is>
          <t>4</t>
        </is>
      </c>
      <c r="F8" s="4" t="n">
        <v>15</v>
      </c>
      <c r="G8" s="4" t="n">
        <v>0.01</v>
      </c>
      <c r="H8" s="4">
        <f>E8*F8*(1+G8)</f>
        <v/>
      </c>
    </row>
    <row r="9">
      <c r="A9" s="3" t="inlineStr">
        <is>
          <t>2</t>
        </is>
      </c>
      <c r="B9" s="3" t="inlineStr">
        <is>
          <t>线/胶水/魔术布</t>
        </is>
      </c>
      <c r="C9" s="4" t="inlineStr">
        <is>
          <t>辅料</t>
        </is>
      </c>
      <c r="D9" s="4" t="inlineStr">
        <is>
          <t>套</t>
        </is>
      </c>
      <c r="E9" s="4" t="inlineStr">
        <is>
          <t>1</t>
        </is>
      </c>
      <c r="F9" s="4" t="n">
        <v>35</v>
      </c>
      <c r="G9" s="4" t="n">
        <v>0.03</v>
      </c>
      <c r="H9" s="4">
        <f>E9*F9*(1+G9)</f>
        <v/>
      </c>
    </row>
    <row r="10">
      <c r="A10" s="3" t="inlineStr">
        <is>
          <t>2</t>
        </is>
      </c>
      <c r="B10" s="3" t="inlineStr">
        <is>
          <t>纸箱珍珠棉</t>
        </is>
      </c>
      <c r="C10" s="4" t="inlineStr">
        <is>
          <t>包装</t>
        </is>
      </c>
      <c r="D10" s="4" t="inlineStr">
        <is>
          <t>套</t>
        </is>
      </c>
      <c r="E10" s="4" t="inlineStr">
        <is>
          <t>1</t>
        </is>
      </c>
      <c r="F10" s="4" t="n">
        <v>28</v>
      </c>
      <c r="G10" s="4" t="n">
        <v>0</v>
      </c>
      <c r="H10" s="4">
        <f>E10*F10*(1+G10)</f>
        <v/>
      </c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</row>
    <row r="12">
      <c r="A12" s="3" t="n"/>
      <c r="B12" s="5" t="inlineStr">
        <is>
          <t>材料成本合计</t>
        </is>
      </c>
      <c r="C12" s="4" t="n"/>
      <c r="D12" s="4" t="n"/>
      <c r="E12" s="4" t="n"/>
      <c r="F12" s="4" t="n"/>
      <c r="G12" s="4" t="n"/>
      <c r="H12" s="6">
        <f>SUM(H3:H11)</f>
        <v/>
      </c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42" customWidth="1" min="3" max="3"/>
  </cols>
  <sheetData>
    <row r="1" ht="28" customHeight="1">
      <c r="A1" s="1" t="inlineStr">
        <is>
          <t>报价自动测算（改系数即出报价）</t>
        </is>
      </c>
    </row>
    <row r="2">
      <c r="A2" s="2" t="inlineStr">
        <is>
          <t>项目</t>
        </is>
      </c>
      <c r="B2" s="2" t="inlineStr">
        <is>
          <t>取值</t>
        </is>
      </c>
      <c r="C2" s="2" t="inlineStr">
        <is>
          <t>说明</t>
        </is>
      </c>
    </row>
    <row r="3">
      <c r="A3" s="7" t="inlineStr">
        <is>
          <t>材料成本</t>
        </is>
      </c>
      <c r="B3" s="8">
        <f>BOM清单!H12</f>
        <v/>
      </c>
      <c r="C3" s="4" t="inlineStr">
        <is>
          <t>从BOM表自动取</t>
        </is>
      </c>
    </row>
    <row r="4">
      <c r="A4" s="7" t="inlineStr">
        <is>
          <t>人工成本</t>
        </is>
      </c>
      <c r="B4" s="8">
        <f>BOM清单!H12*0.25</f>
        <v/>
      </c>
      <c r="C4" s="4" t="inlineStr">
        <is>
          <t>按材料25%估，可改</t>
        </is>
      </c>
    </row>
    <row r="5">
      <c r="A5" s="7" t="inlineStr">
        <is>
          <t>制造费用</t>
        </is>
      </c>
      <c r="B5" s="8">
        <f>BOM清单!H12*0.12</f>
        <v/>
      </c>
      <c r="C5" s="4" t="inlineStr">
        <is>
          <t>水电折旧等</t>
        </is>
      </c>
    </row>
    <row r="6">
      <c r="A6" s="5" t="inlineStr">
        <is>
          <t>成本合计</t>
        </is>
      </c>
      <c r="B6" s="8">
        <f>B3+B4+B5</f>
        <v/>
      </c>
      <c r="C6" s="4" t="inlineStr"/>
    </row>
    <row r="7">
      <c r="A7" s="7" t="inlineStr">
        <is>
          <t>毛利率</t>
        </is>
      </c>
      <c r="B7" s="8" t="inlineStr">
        <is>
          <t>0.35</t>
        </is>
      </c>
      <c r="C7" s="4" t="inlineStr">
        <is>
          <t>目标毛利率，老板可改</t>
        </is>
      </c>
    </row>
    <row r="8">
      <c r="A8" s="5" t="inlineStr">
        <is>
          <t>出厂价</t>
        </is>
      </c>
      <c r="B8" s="8">
        <f>B6/(1-B7)</f>
        <v/>
      </c>
      <c r="C8" s="4" t="inlineStr">
        <is>
          <t>自动算</t>
        </is>
      </c>
    </row>
    <row r="9">
      <c r="A9" s="7" t="inlineStr">
        <is>
          <t>含运价</t>
        </is>
      </c>
      <c r="B9" s="8">
        <f>B8+B9*0</f>
        <v/>
      </c>
      <c r="C9" s="4" t="inlineStr">
        <is>
          <t>另加运费</t>
        </is>
      </c>
    </row>
    <row r="10">
      <c r="A10" s="7" t="inlineStr">
        <is>
          <t>建议零售价</t>
        </is>
      </c>
      <c r="B10" s="8">
        <f>B8*2.2</f>
        <v/>
      </c>
      <c r="C10" s="4" t="inlineStr">
        <is>
          <t>渠道零售参考</t>
        </is>
      </c>
    </row>
    <row r="11">
      <c r="A11" s="3" t="n"/>
      <c r="B11" s="3" t="n"/>
      <c r="C11" s="4" t="n"/>
    </row>
    <row r="12">
      <c r="A12" s="3" t="n"/>
      <c r="B12" s="3" t="n"/>
      <c r="C12" s="4" t="n"/>
    </row>
    <row r="13">
      <c r="A13" s="3" t="n"/>
      <c r="B13" s="3" t="n"/>
      <c r="C13" s="4" t="n"/>
    </row>
    <row r="14">
      <c r="A14" s="3" t="n"/>
      <c r="B14" s="3" t="n"/>
      <c r="C14" s="4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2026-09-03T05:59:41Z</dcterms:modified>
</cp:coreProperties>
</file>